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codeName="TämäTyökirja" defaultThemeVersion="124226"/>
  <xr:revisionPtr revIDLastSave="11" documentId="11_A2DE3B8A580AAC3125F0C4B716ED1E38EBC96A40" xr6:coauthVersionLast="47" xr6:coauthVersionMax="47" xr10:uidLastSave="{50C44FA3-FA44-41DF-9FEA-A2974251E5FA}"/>
  <bookViews>
    <workbookView xWindow="-110" yWindow="-110" windowWidth="25820" windowHeight="14020" xr2:uid="{00000000-000D-0000-FFFF-FFFF00000000}"/>
  </bookViews>
  <sheets>
    <sheet name="YEL-tiedustelu" sheetId="1" r:id="rId1"/>
    <sheet name="Kustannustenjakovuosi" sheetId="2" r:id="rId2"/>
  </sheets>
  <definedNames>
    <definedName name="_xlnm.Print_Area" localSheetId="0">'YEL-tiedustelu'!$A$1:$J$58</definedName>
    <definedName name="vjvuosi">Kustannustenjakovuosi!$A$2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" i="1" l="1"/>
  <c r="A6" i="1" l="1"/>
  <c r="C39" i="1" l="1"/>
  <c r="D39" i="1"/>
  <c r="A56" i="1"/>
  <c r="E39" i="1"/>
  <c r="F39" i="1"/>
  <c r="G39" i="1"/>
  <c r="H39" i="1"/>
  <c r="A51" i="1"/>
  <c r="A47" i="1"/>
  <c r="A38" i="1"/>
  <c r="A28" i="1"/>
  <c r="H27" i="1"/>
  <c r="G27" i="1"/>
  <c r="F27" i="1"/>
  <c r="E27" i="1"/>
  <c r="D27" i="1"/>
  <c r="C27" i="1"/>
  <c r="I49" i="1"/>
  <c r="I45" i="1"/>
  <c r="I41" i="1"/>
  <c r="I31" i="1"/>
  <c r="I30" i="1"/>
  <c r="I28" i="1"/>
</calcChain>
</file>

<file path=xl/sharedStrings.xml><?xml version="1.0" encoding="utf-8"?>
<sst xmlns="http://schemas.openxmlformats.org/spreadsheetml/2006/main" count="37" uniqueCount="35">
  <si>
    <t>ELÄKETURVAKESKUS</t>
  </si>
  <si>
    <t>TIEDUSTELU YEL:N  MUKAISTEN KULUJEN VALTION OSUUDEN SELVITTÄMISEKSI</t>
  </si>
  <si>
    <t>Eläkelaitoksen nimi</t>
  </si>
  <si>
    <t>Tunnusnumero</t>
  </si>
  <si>
    <t xml:space="preserve"> </t>
  </si>
  <si>
    <t>Yhtiöille</t>
  </si>
  <si>
    <t>Poistot</t>
  </si>
  <si>
    <t xml:space="preserve">Kassoille </t>
  </si>
  <si>
    <t>Erääntymisvuosi</t>
  </si>
  <si>
    <t>Yhteensä</t>
  </si>
  <si>
    <t xml:space="preserve">Vuonna v poistetut vakuutusmaksut korkoutettuna eräpäivästä </t>
  </si>
  <si>
    <t xml:space="preserve">Yrittäjien </t>
  </si>
  <si>
    <t>lukumäärä</t>
  </si>
  <si>
    <t xml:space="preserve">Avoimet </t>
  </si>
  <si>
    <t>maksut</t>
  </si>
  <si>
    <t>Maksun kohdistumis-</t>
  </si>
  <si>
    <t>vuosi</t>
  </si>
  <si>
    <t xml:space="preserve">Vanhentuneiden </t>
  </si>
  <si>
    <t xml:space="preserve">maksujen määrä </t>
  </si>
  <si>
    <t xml:space="preserve">Työtuloleikkausten </t>
  </si>
  <si>
    <t>indeksissä</t>
  </si>
  <si>
    <t xml:space="preserve">yhteenlaskettu </t>
  </si>
  <si>
    <t xml:space="preserve">Tyhjät  sarakkeet viittaavat viiteen erääntymisvuotta edeltävään vuoteen, joihin vanhentuneet maksut erääntymisvuoden </t>
  </si>
  <si>
    <t>edeltävältä ajalta.</t>
  </si>
  <si>
    <t xml:space="preserve">Avoimet maksut </t>
  </si>
  <si>
    <t xml:space="preserve">31.12.v avoimena olevat maksut </t>
  </si>
  <si>
    <t xml:space="preserve">hetkelle 1.7.v. </t>
  </si>
  <si>
    <t>Kustannustenjakovuosi</t>
  </si>
  <si>
    <r>
      <t>määritelty suure (P</t>
    </r>
    <r>
      <rPr>
        <vertAlign val="superscript"/>
        <sz val="11"/>
        <rFont val="Arial"/>
        <family val="2"/>
      </rPr>
      <t>a'</t>
    </r>
    <r>
      <rPr>
        <vertAlign val="subscript"/>
        <sz val="11"/>
        <rFont val="Arial"/>
        <family val="2"/>
      </rPr>
      <t>v</t>
    </r>
    <r>
      <rPr>
        <sz val="11"/>
        <rFont val="Arial"/>
        <family val="2"/>
      </rPr>
      <t xml:space="preserve"> ) 31.12.v per 1.7.v </t>
    </r>
  </si>
  <si>
    <r>
      <t>Eläkekassan YEL-osaston laskuperusteiden mukainen suure (P</t>
    </r>
    <r>
      <rPr>
        <vertAlign val="superscript"/>
        <sz val="11"/>
        <rFont val="Arial"/>
        <family val="2"/>
      </rPr>
      <t>a'</t>
    </r>
    <r>
      <rPr>
        <vertAlign val="subscript"/>
        <sz val="11"/>
        <rFont val="Arial"/>
        <family val="2"/>
      </rPr>
      <t>v</t>
    </r>
    <r>
      <rPr>
        <sz val="11"/>
        <rFont val="Arial"/>
        <family val="2"/>
      </rPr>
      <t xml:space="preserve">) </t>
    </r>
  </si>
  <si>
    <r>
      <t>P</t>
    </r>
    <r>
      <rPr>
        <vertAlign val="superscript"/>
        <sz val="11"/>
        <rFont val="Arial"/>
        <family val="2"/>
      </rPr>
      <t>a'</t>
    </r>
    <r>
      <rPr>
        <vertAlign val="subscript"/>
        <sz val="11"/>
        <rFont val="Arial"/>
        <family val="2"/>
      </rPr>
      <t>v</t>
    </r>
  </si>
  <si>
    <t>Pa'</t>
  </si>
  <si>
    <t xml:space="preserve">YEL:n mukaisen vakuutuksen perusteissa </t>
  </si>
  <si>
    <t>1.YEL-PERUSTURVAN MUKAISET AVOIMET MAKSUT JA POISTOT</t>
  </si>
  <si>
    <t xml:space="preserve"> 2.VANHENTUNEIDEN MAKSUJEN AIHEUTTAMAT TYÖTULOJEN LEIKKAUKSET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</si>
</sst>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Arial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vertAlign val="subscript"/>
      <sz val="11"/>
      <name val="Arial"/>
      <family val="2"/>
    </font>
    <font>
      <vertAlign val="superscript"/>
      <sz val="11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3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9" xfId="0" applyFont="1" applyBorder="1"/>
    <xf numFmtId="0" fontId="1" fillId="0" borderId="8" xfId="0" applyFont="1" applyBorder="1"/>
    <xf numFmtId="0" fontId="1" fillId="0" borderId="12" xfId="0" applyFont="1" applyBorder="1"/>
    <xf numFmtId="0" fontId="1" fillId="0" borderId="14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6" fillId="0" borderId="0" xfId="0" applyFont="1"/>
    <xf numFmtId="0" fontId="1" fillId="0" borderId="13" xfId="0" applyFont="1" applyBorder="1" applyAlignment="1">
      <alignment horizontal="center"/>
    </xf>
    <xf numFmtId="0" fontId="1" fillId="0" borderId="13" xfId="0" applyFont="1" applyBorder="1" applyAlignment="1"/>
    <xf numFmtId="0" fontId="1" fillId="0" borderId="5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5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1" xfId="0" applyFont="1" applyBorder="1" applyAlignment="1">
      <alignment vertical="center"/>
    </xf>
    <xf numFmtId="14" fontId="1" fillId="0" borderId="0" xfId="0" applyNumberFormat="1" applyFont="1" applyAlignment="1">
      <alignment horizontal="center"/>
    </xf>
    <xf numFmtId="0" fontId="1" fillId="0" borderId="15" xfId="0" applyFont="1" applyBorder="1" applyAlignment="1">
      <alignment horizontal="center"/>
    </xf>
  </cellXfs>
  <cellStyles count="1"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ul1">
    <pageSetUpPr fitToPage="1"/>
  </sheetPr>
  <dimension ref="A1:I57"/>
  <sheetViews>
    <sheetView showZeros="0" tabSelected="1" topLeftCell="A3" zoomScaleNormal="100" workbookViewId="0">
      <selection activeCell="C8" sqref="C8"/>
    </sheetView>
  </sheetViews>
  <sheetFormatPr defaultColWidth="9.08984375" defaultRowHeight="14"/>
  <cols>
    <col min="1" max="1" width="9.08984375" style="1"/>
    <col min="2" max="2" width="11.453125" style="1" customWidth="1"/>
    <col min="3" max="3" width="12.36328125" style="1" customWidth="1"/>
    <col min="4" max="4" width="12.453125" style="1" customWidth="1"/>
    <col min="5" max="5" width="12.36328125" style="1" customWidth="1"/>
    <col min="6" max="8" width="12.08984375" style="1" customWidth="1"/>
    <col min="9" max="9" width="11.6328125" style="1" customWidth="1"/>
    <col min="10" max="11" width="9.08984375" style="1"/>
    <col min="12" max="12" width="12.90625" style="1" customWidth="1"/>
    <col min="13" max="16384" width="9.08984375" style="1"/>
  </cols>
  <sheetData>
    <row r="1" spans="1:9">
      <c r="A1" s="1" t="s">
        <v>0</v>
      </c>
      <c r="E1" s="38" t="str">
        <f>"28.2."&amp;vjvuosi</f>
        <v>28.2.2023</v>
      </c>
      <c r="F1" s="38"/>
      <c r="G1" s="2"/>
    </row>
    <row r="5" spans="1:9">
      <c r="A5" s="2" t="s">
        <v>1</v>
      </c>
    </row>
    <row r="6" spans="1:9">
      <c r="A6" s="1" t="str">
        <f>"Lähetettävä Eläketurvakeskukselle viimeistään 31.3."&amp;vjvuosi&amp;"."</f>
        <v>Lähetettävä Eläketurvakeskukselle viimeistään 31.3.2023.</v>
      </c>
    </row>
    <row r="9" spans="1:9">
      <c r="A9" s="31"/>
      <c r="B9" s="31"/>
      <c r="C9" s="31"/>
      <c r="D9" s="31"/>
      <c r="E9" s="31"/>
      <c r="G9" s="32"/>
      <c r="H9" s="32"/>
      <c r="I9" s="32"/>
    </row>
    <row r="10" spans="1:9">
      <c r="A10" s="1" t="s">
        <v>2</v>
      </c>
      <c r="G10" s="39" t="s">
        <v>3</v>
      </c>
      <c r="H10" s="39"/>
      <c r="I10" s="39"/>
    </row>
    <row r="14" spans="1:9">
      <c r="A14" s="1" t="s">
        <v>33</v>
      </c>
    </row>
    <row r="16" spans="1:9">
      <c r="A16" s="30"/>
    </row>
    <row r="17" spans="1:9">
      <c r="A17" s="1" t="s">
        <v>24</v>
      </c>
      <c r="C17" s="1" t="s">
        <v>25</v>
      </c>
    </row>
    <row r="19" spans="1:9" ht="17.5">
      <c r="A19" s="1" t="s">
        <v>30</v>
      </c>
      <c r="B19" s="1" t="s">
        <v>5</v>
      </c>
      <c r="C19" s="1" t="s">
        <v>32</v>
      </c>
    </row>
    <row r="20" spans="1:9" ht="17.5">
      <c r="A20" s="1" t="s">
        <v>4</v>
      </c>
      <c r="C20" s="1" t="s">
        <v>28</v>
      </c>
    </row>
    <row r="22" spans="1:9" ht="17.5">
      <c r="B22" s="1" t="s">
        <v>7</v>
      </c>
      <c r="C22" s="1" t="s">
        <v>29</v>
      </c>
    </row>
    <row r="24" spans="1:9">
      <c r="A24" s="1" t="s">
        <v>6</v>
      </c>
      <c r="C24" s="1" t="s">
        <v>10</v>
      </c>
    </row>
    <row r="25" spans="1:9">
      <c r="C25" s="1" t="s">
        <v>26</v>
      </c>
    </row>
    <row r="27" spans="1:9" s="14" customFormat="1" ht="18" customHeight="1">
      <c r="A27" s="21" t="s">
        <v>8</v>
      </c>
      <c r="B27" s="22"/>
      <c r="C27" s="13">
        <f>vjvuosi-6</f>
        <v>2017</v>
      </c>
      <c r="D27" s="13">
        <f>vjvuosi-5</f>
        <v>2018</v>
      </c>
      <c r="E27" s="13">
        <f>vjvuosi-4</f>
        <v>2019</v>
      </c>
      <c r="F27" s="13">
        <f>vjvuosi-3</f>
        <v>2020</v>
      </c>
      <c r="G27" s="13">
        <f>vjvuosi-2</f>
        <v>2021</v>
      </c>
      <c r="H27" s="13">
        <f>vjvuosi-1</f>
        <v>2022</v>
      </c>
      <c r="I27" s="11" t="s">
        <v>9</v>
      </c>
    </row>
    <row r="28" spans="1:9" ht="14.15" customHeight="1">
      <c r="A28" s="9">
        <f>vjvuosi-1</f>
        <v>2022</v>
      </c>
      <c r="B28" s="22" t="s">
        <v>13</v>
      </c>
      <c r="C28" s="33"/>
      <c r="D28" s="33"/>
      <c r="E28" s="33"/>
      <c r="F28" s="33"/>
      <c r="G28" s="33"/>
      <c r="H28" s="33"/>
      <c r="I28" s="35">
        <f>SUM(C28:H29)</f>
        <v>0</v>
      </c>
    </row>
    <row r="29" spans="1:9" ht="14.15" customHeight="1">
      <c r="A29" s="5"/>
      <c r="B29" s="19" t="s">
        <v>14</v>
      </c>
      <c r="C29" s="34"/>
      <c r="D29" s="34"/>
      <c r="E29" s="34"/>
      <c r="F29" s="34"/>
      <c r="G29" s="34"/>
      <c r="H29" s="34"/>
      <c r="I29" s="36"/>
    </row>
    <row r="30" spans="1:9" ht="18" customHeight="1">
      <c r="A30" s="3"/>
      <c r="B30" s="19" t="s">
        <v>31</v>
      </c>
      <c r="C30" s="13"/>
      <c r="D30" s="11"/>
      <c r="E30" s="12"/>
      <c r="F30" s="11"/>
      <c r="G30" s="12"/>
      <c r="H30" s="11"/>
      <c r="I30" s="18">
        <f>SUM(C30:H30)</f>
        <v>0</v>
      </c>
    </row>
    <row r="31" spans="1:9" ht="18" customHeight="1">
      <c r="A31" s="6"/>
      <c r="B31" s="19" t="s">
        <v>6</v>
      </c>
      <c r="C31" s="28"/>
      <c r="D31" s="27"/>
      <c r="E31" s="29"/>
      <c r="F31" s="27"/>
      <c r="G31" s="29"/>
      <c r="H31" s="27"/>
      <c r="I31" s="18">
        <f>SUM(C31:H31)</f>
        <v>0</v>
      </c>
    </row>
    <row r="32" spans="1:9" ht="18" customHeight="1">
      <c r="A32" s="15"/>
      <c r="B32" s="20"/>
      <c r="C32" s="20"/>
      <c r="D32" s="20"/>
      <c r="E32" s="20"/>
      <c r="F32" s="20"/>
      <c r="G32" s="20"/>
      <c r="H32" s="20"/>
      <c r="I32" s="20"/>
    </row>
    <row r="35" spans="1:9">
      <c r="A35" s="1" t="s">
        <v>34</v>
      </c>
    </row>
    <row r="37" spans="1:9">
      <c r="A37" s="30"/>
    </row>
    <row r="38" spans="1:9">
      <c r="A38" s="23" t="str">
        <f>"Maksun erääntymisvuosi "&amp;vjvuosi-6</f>
        <v>Maksun erääntymisvuosi 2017</v>
      </c>
      <c r="B38" s="24"/>
      <c r="C38" s="24"/>
      <c r="D38" s="24"/>
      <c r="E38" s="24"/>
      <c r="F38" s="24"/>
      <c r="G38" s="24"/>
      <c r="H38" s="24"/>
      <c r="I38" s="25"/>
    </row>
    <row r="39" spans="1:9">
      <c r="A39" s="4" t="s">
        <v>15</v>
      </c>
      <c r="B39" s="26"/>
      <c r="C39" s="33">
        <f>vjvuosi-11</f>
        <v>2012</v>
      </c>
      <c r="D39" s="33">
        <f>vjvuosi-10</f>
        <v>2013</v>
      </c>
      <c r="E39" s="33">
        <f>vjvuosi-9</f>
        <v>2014</v>
      </c>
      <c r="F39" s="33">
        <f>vjvuosi-8</f>
        <v>2015</v>
      </c>
      <c r="G39" s="33">
        <f>vjvuosi-7</f>
        <v>2016</v>
      </c>
      <c r="H39" s="33">
        <f>vjvuosi-6</f>
        <v>2017</v>
      </c>
      <c r="I39" s="33" t="s">
        <v>9</v>
      </c>
    </row>
    <row r="40" spans="1:9">
      <c r="A40" s="7" t="s">
        <v>16</v>
      </c>
      <c r="B40" s="10"/>
      <c r="C40" s="34"/>
      <c r="D40" s="34"/>
      <c r="E40" s="34"/>
      <c r="F40" s="34"/>
      <c r="G40" s="34"/>
      <c r="H40" s="34"/>
      <c r="I40" s="34"/>
    </row>
    <row r="41" spans="1:9">
      <c r="A41" s="17" t="s">
        <v>11</v>
      </c>
      <c r="B41" s="16"/>
      <c r="C41" s="33"/>
      <c r="D41" s="33"/>
      <c r="E41" s="33"/>
      <c r="F41" s="33"/>
      <c r="G41" s="33"/>
      <c r="H41" s="33"/>
      <c r="I41" s="33">
        <f>SUM(C41:H44)</f>
        <v>0</v>
      </c>
    </row>
    <row r="42" spans="1:9">
      <c r="A42" s="17" t="s">
        <v>12</v>
      </c>
      <c r="B42" s="16"/>
      <c r="C42" s="37"/>
      <c r="D42" s="37"/>
      <c r="E42" s="37"/>
      <c r="F42" s="37"/>
      <c r="G42" s="37"/>
      <c r="H42" s="37"/>
      <c r="I42" s="37"/>
    </row>
    <row r="43" spans="1:9">
      <c r="A43" s="17"/>
      <c r="B43" s="16"/>
      <c r="C43" s="37"/>
      <c r="D43" s="37"/>
      <c r="E43" s="37"/>
      <c r="F43" s="37"/>
      <c r="G43" s="37"/>
      <c r="H43" s="37"/>
      <c r="I43" s="37"/>
    </row>
    <row r="44" spans="1:9">
      <c r="A44" s="7"/>
      <c r="B44" s="10"/>
      <c r="C44" s="34"/>
      <c r="D44" s="34"/>
      <c r="E44" s="34"/>
      <c r="F44" s="34"/>
      <c r="G44" s="34"/>
      <c r="H44" s="34"/>
      <c r="I44" s="34"/>
    </row>
    <row r="45" spans="1:9">
      <c r="A45" s="4" t="s">
        <v>17</v>
      </c>
      <c r="B45" s="26"/>
      <c r="C45" s="33"/>
      <c r="D45" s="33"/>
      <c r="E45" s="33"/>
      <c r="F45" s="33"/>
      <c r="G45" s="33"/>
      <c r="H45" s="33"/>
      <c r="I45" s="33">
        <f>SUM(C45:H48)</f>
        <v>0</v>
      </c>
    </row>
    <row r="46" spans="1:9">
      <c r="A46" s="17" t="s">
        <v>18</v>
      </c>
      <c r="B46" s="16"/>
      <c r="C46" s="37"/>
      <c r="D46" s="37"/>
      <c r="E46" s="37"/>
      <c r="F46" s="37"/>
      <c r="G46" s="37"/>
      <c r="H46" s="37"/>
      <c r="I46" s="37"/>
    </row>
    <row r="47" spans="1:9">
      <c r="A47" s="17" t="str">
        <f>"per 1.7."&amp;vjvuosi-6</f>
        <v>per 1.7.2017</v>
      </c>
      <c r="B47" s="16"/>
      <c r="C47" s="37"/>
      <c r="D47" s="37"/>
      <c r="E47" s="37"/>
      <c r="F47" s="37"/>
      <c r="G47" s="37"/>
      <c r="H47" s="37"/>
      <c r="I47" s="37"/>
    </row>
    <row r="48" spans="1:9">
      <c r="A48" s="7"/>
      <c r="B48" s="10"/>
      <c r="C48" s="34"/>
      <c r="D48" s="34"/>
      <c r="E48" s="34"/>
      <c r="F48" s="34"/>
      <c r="G48" s="34"/>
      <c r="H48" s="34"/>
      <c r="I48" s="34"/>
    </row>
    <row r="49" spans="1:9">
      <c r="A49" s="4" t="s">
        <v>19</v>
      </c>
      <c r="B49" s="26"/>
      <c r="C49" s="33"/>
      <c r="D49" s="33"/>
      <c r="E49" s="33"/>
      <c r="F49" s="33"/>
      <c r="G49" s="33"/>
      <c r="H49" s="33"/>
      <c r="I49" s="33">
        <f>SUM(C49:H52)</f>
        <v>0</v>
      </c>
    </row>
    <row r="50" spans="1:9">
      <c r="A50" s="17" t="s">
        <v>21</v>
      </c>
      <c r="B50" s="16"/>
      <c r="C50" s="37"/>
      <c r="D50" s="37"/>
      <c r="E50" s="37"/>
      <c r="F50" s="37"/>
      <c r="G50" s="37"/>
      <c r="H50" s="37"/>
      <c r="I50" s="37"/>
    </row>
    <row r="51" spans="1:9">
      <c r="A51" s="17" t="str">
        <f>"määrä vuoden "&amp;vjvuosi-6</f>
        <v>määrä vuoden 2017</v>
      </c>
      <c r="B51" s="16"/>
      <c r="C51" s="37"/>
      <c r="D51" s="37"/>
      <c r="E51" s="37"/>
      <c r="F51" s="37"/>
      <c r="G51" s="37"/>
      <c r="H51" s="37"/>
      <c r="I51" s="37"/>
    </row>
    <row r="52" spans="1:9">
      <c r="A52" s="7" t="s">
        <v>20</v>
      </c>
      <c r="B52" s="10"/>
      <c r="C52" s="34"/>
      <c r="D52" s="34"/>
      <c r="E52" s="34"/>
      <c r="F52" s="34"/>
      <c r="G52" s="34"/>
      <c r="H52" s="34"/>
      <c r="I52" s="34"/>
    </row>
    <row r="55" spans="1:9">
      <c r="A55" s="8" t="s">
        <v>22</v>
      </c>
    </row>
    <row r="56" spans="1:9">
      <c r="A56" s="8" t="str">
        <f>"lisäksi voivat kohdistua ja aiheuttaa työtuloleikkauksia.  Työtuloa ei kuitenkaan vähennetä vuodelta 1992 eikä sitä "</f>
        <v xml:space="preserve">lisäksi voivat kohdistua ja aiheuttaa työtuloleikkauksia.  Työtuloa ei kuitenkaan vähennetä vuodelta 1992 eikä sitä </v>
      </c>
    </row>
    <row r="57" spans="1:9">
      <c r="A57" s="8" t="s">
        <v>23</v>
      </c>
    </row>
  </sheetData>
  <mergeCells count="2">
    <mergeCell ref="E1:F1"/>
    <mergeCell ref="G10:I10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8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ul2"/>
  <dimension ref="A1:A2"/>
  <sheetViews>
    <sheetView workbookViewId="0">
      <selection activeCell="A3" sqref="A3"/>
    </sheetView>
  </sheetViews>
  <sheetFormatPr defaultRowHeight="12.5"/>
  <sheetData>
    <row r="1" spans="1:1">
      <c r="A1" t="s">
        <v>27</v>
      </c>
    </row>
    <row r="2" spans="1:1">
      <c r="A2">
        <v>2023</v>
      </c>
    </row>
  </sheetData>
  <phoneticPr fontId="0" type="noConversion"/>
  <pageMargins left="0.75" right="0.75" top="1" bottom="1" header="0.4921259845" footer="0.492125984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08eed30-88ea-4b77-879b-0d8955af20b8" xsi:nil="true"/>
    <lcf76f155ced4ddcb4097134ff3c332f xmlns="17000b28-6ce4-40c5-ac79-5466d7aaeff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6C792F7F1555B4428F7DBDE5A96B90F6" ma:contentTypeVersion="15" ma:contentTypeDescription="Luo uusi asiakirja." ma:contentTypeScope="" ma:versionID="efad44d5e811b2fa0eacce99cd5ad07c">
  <xsd:schema xmlns:xsd="http://www.w3.org/2001/XMLSchema" xmlns:xs="http://www.w3.org/2001/XMLSchema" xmlns:p="http://schemas.microsoft.com/office/2006/metadata/properties" xmlns:ns2="17000b28-6ce4-40c5-ac79-5466d7aaefff" xmlns:ns3="e08eed30-88ea-4b77-879b-0d8955af20b8" targetNamespace="http://schemas.microsoft.com/office/2006/metadata/properties" ma:root="true" ma:fieldsID="161b0cc61d11187c93efea512e140757" ns2:_="" ns3:_="">
    <xsd:import namespace="17000b28-6ce4-40c5-ac79-5466d7aaefff"/>
    <xsd:import namespace="e08eed30-88ea-4b77-879b-0d8955af20b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000b28-6ce4-40c5-ac79-5466d7aaef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Kuvien tunnisteet" ma:readOnly="false" ma:fieldId="{5cf76f15-5ced-4ddc-b409-7134ff3c332f}" ma:taxonomyMulti="true" ma:sspId="93e2b1fb-1eaf-45ac-9b78-5eb6500d82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8eed30-88ea-4b77-879b-0d8955af20b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1b83ba5-5ae0-4bad-8c4a-e0c3d3e28155}" ma:internalName="TaxCatchAll" ma:showField="CatchAllData" ma:web="e08eed30-88ea-4b77-879b-0d8955af20b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9D8194-89F1-4CB5-94E0-4214BFC59377}">
  <ds:schemaRefs>
    <ds:schemaRef ds:uri="http://schemas.microsoft.com/office/2006/metadata/properties"/>
    <ds:schemaRef ds:uri="http://schemas.microsoft.com/office/infopath/2007/PartnerControls"/>
    <ds:schemaRef ds:uri="e08eed30-88ea-4b77-879b-0d8955af20b8"/>
    <ds:schemaRef ds:uri="17000b28-6ce4-40c5-ac79-5466d7aaefff"/>
  </ds:schemaRefs>
</ds:datastoreItem>
</file>

<file path=customXml/itemProps2.xml><?xml version="1.0" encoding="utf-8"?>
<ds:datastoreItem xmlns:ds="http://schemas.openxmlformats.org/officeDocument/2006/customXml" ds:itemID="{B896EC4C-2A95-4C01-8668-DB07A98FE3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857705-7E7A-4452-9910-9D10F9395F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000b28-6ce4-40c5-ac79-5466d7aaefff"/>
    <ds:schemaRef ds:uri="e08eed30-88ea-4b77-879b-0d8955af20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2</vt:i4>
      </vt:variant>
    </vt:vector>
  </HeadingPairs>
  <TitlesOfParts>
    <vt:vector size="4" baseType="lpstr">
      <vt:lpstr>YEL-tiedustelu</vt:lpstr>
      <vt:lpstr>Kustannustenjakovuosi</vt:lpstr>
      <vt:lpstr>'YEL-tiedustelu'!Tulostusalue</vt:lpstr>
      <vt:lpstr>vjvuosi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2022-02-28T10:31:03Z</dcterms:created>
  <dcterms:modified xsi:type="dcterms:W3CDTF">2023-02-24T12:11:13Z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0x0101006C792F7F1555B4428F7DBDE5A96B90F6</vt:lpwstr>
  </property>
  <property fmtid="{D5CDD505-2E9C-101B-9397-08002B2CF9AE}" pid="3" name="MediaServiceImageTags">
    <vt:lpwstr/>
  </property>
</Properties>
</file>